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L#F" sheetId="1" r:id="rId1"/>
    <sheet name="LO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<sst xmlns="http://schemas.openxmlformats.org/spreadsheetml/2006/main" count="103" uniqueCount="37">
  <si>
    <t>Task</t>
  </si>
  <si>
    <t>Predecessor</t>
  </si>
  <si>
    <t>Time</t>
  </si>
  <si>
    <t>a</t>
  </si>
  <si>
    <t>b</t>
  </si>
  <si>
    <t>c</t>
  </si>
  <si>
    <t>d</t>
  </si>
  <si>
    <t>e</t>
  </si>
  <si>
    <t>f</t>
  </si>
  <si>
    <t>g</t>
  </si>
  <si>
    <t>none</t>
  </si>
  <si>
    <t>d,e</t>
  </si>
  <si>
    <t>Avaialble Time</t>
  </si>
  <si>
    <t>Required output</t>
  </si>
  <si>
    <t>CT</t>
  </si>
  <si>
    <t>Seconds</t>
  </si>
  <si>
    <t>Total</t>
  </si>
  <si>
    <t>Theor min# of WS</t>
  </si>
  <si>
    <t>Target # of WS</t>
  </si>
  <si>
    <t>WS</t>
  </si>
  <si>
    <t>FT</t>
  </si>
  <si>
    <t>LOT</t>
  </si>
  <si>
    <t>Rem Time</t>
  </si>
  <si>
    <t>NEW?</t>
  </si>
  <si>
    <t>A</t>
  </si>
  <si>
    <t>C</t>
  </si>
  <si>
    <t>yes</t>
  </si>
  <si>
    <t>B</t>
  </si>
  <si>
    <t>no</t>
  </si>
  <si>
    <t>C,D</t>
  </si>
  <si>
    <t>D</t>
  </si>
  <si>
    <t>E</t>
  </si>
  <si>
    <t>F</t>
  </si>
  <si>
    <t>G</t>
  </si>
  <si>
    <t>Done</t>
  </si>
  <si>
    <t>L#F</t>
  </si>
  <si>
    <t>Efficiency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</si>
</sst>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11</xdr:row>
      <xdr:rowOff>38100</xdr:rowOff>
    </xdr:from>
    <xdr:to>
      <xdr:col>11</xdr:col>
      <xdr:colOff>219075</xdr:colOff>
      <xdr:row>14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000500" y="1819275"/>
          <a:ext cx="3095625" cy="600075"/>
          <a:chOff x="85" y="163"/>
          <a:chExt cx="325" cy="63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5" y="180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148" y="179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84" y="188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273" y="163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213" y="163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14" y="202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321" y="189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11" y="189"/>
            <a:ext cx="3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173" y="176"/>
            <a:ext cx="4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73" y="195"/>
            <a:ext cx="38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39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241" y="206"/>
            <a:ext cx="7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01" y="174"/>
            <a:ext cx="24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348" y="199"/>
            <a:ext cx="3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11</xdr:row>
      <xdr:rowOff>38100</xdr:rowOff>
    </xdr:from>
    <xdr:to>
      <xdr:col>11</xdr:col>
      <xdr:colOff>219075</xdr:colOff>
      <xdr:row>14</xdr:row>
      <xdr:rowOff>152400</xdr:rowOff>
    </xdr:to>
    <xdr:grpSp>
      <xdr:nvGrpSpPr>
        <xdr:cNvPr id="1" name="Group 15"/>
        <xdr:cNvGrpSpPr>
          <a:grpSpLocks/>
        </xdr:cNvGrpSpPr>
      </xdr:nvGrpSpPr>
      <xdr:grpSpPr>
        <a:xfrm>
          <a:off x="4000500" y="1819275"/>
          <a:ext cx="3095625" cy="600075"/>
          <a:chOff x="85" y="163"/>
          <a:chExt cx="325" cy="63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85" y="180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148" y="179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384" y="188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273" y="163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213" y="163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14" y="202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321" y="189"/>
            <a:ext cx="26" cy="2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V="1">
            <a:off x="111" y="189"/>
            <a:ext cx="3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V="1">
            <a:off x="173" y="176"/>
            <a:ext cx="4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173" y="195"/>
            <a:ext cx="38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239" y="170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V="1">
            <a:off x="241" y="206"/>
            <a:ext cx="7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301" y="174"/>
            <a:ext cx="24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 flipV="1">
            <a:off x="348" y="199"/>
            <a:ext cx="3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="150" zoomScaleNormal="150" workbookViewId="0" topLeftCell="A3">
      <selection activeCell="D11" sqref="D11:E12"/>
    </sheetView>
  </sheetViews>
  <sheetFormatPr defaultColWidth="9.140625" defaultRowHeight="12.75"/>
  <cols>
    <col min="2" max="2" width="11.7109375" style="0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8" ht="12.75">
      <c r="A2" s="3" t="s">
        <v>3</v>
      </c>
      <c r="B2" s="3" t="s">
        <v>10</v>
      </c>
      <c r="C2" s="3">
        <v>34</v>
      </c>
      <c r="F2" t="s">
        <v>12</v>
      </c>
      <c r="H2">
        <f>10*60*60</f>
        <v>36000</v>
      </c>
    </row>
    <row r="3" spans="1:8" ht="12.75">
      <c r="A3" s="3" t="s">
        <v>4</v>
      </c>
      <c r="B3" s="3" t="s">
        <v>3</v>
      </c>
      <c r="C3" s="3">
        <v>20</v>
      </c>
      <c r="F3" t="s">
        <v>13</v>
      </c>
      <c r="H3">
        <v>900</v>
      </c>
    </row>
    <row r="4" spans="1:9" ht="12.75">
      <c r="A4" s="3" t="s">
        <v>5</v>
      </c>
      <c r="B4" s="3" t="s">
        <v>4</v>
      </c>
      <c r="C4" s="3">
        <v>10</v>
      </c>
      <c r="F4" t="s">
        <v>14</v>
      </c>
      <c r="H4">
        <f>H2/H3</f>
        <v>40</v>
      </c>
      <c r="I4" t="s">
        <v>15</v>
      </c>
    </row>
    <row r="5" spans="1:3" ht="12.75">
      <c r="A5" s="3" t="s">
        <v>6</v>
      </c>
      <c r="B5" s="3" t="s">
        <v>4</v>
      </c>
      <c r="C5" s="3">
        <v>16</v>
      </c>
    </row>
    <row r="6" spans="1:6" ht="12.75">
      <c r="A6" s="3" t="s">
        <v>7</v>
      </c>
      <c r="B6" s="3" t="s">
        <v>5</v>
      </c>
      <c r="C6" s="3">
        <v>10</v>
      </c>
      <c r="F6" s="4" t="str">
        <f>IF(H4&gt;=MAX(C2:C8),"Can balance line","Cannot balance line")</f>
        <v>Can balance line</v>
      </c>
    </row>
    <row r="7" spans="1:3" ht="12.75">
      <c r="A7" s="3" t="s">
        <v>8</v>
      </c>
      <c r="B7" s="3" t="s">
        <v>11</v>
      </c>
      <c r="C7" s="3">
        <v>24</v>
      </c>
    </row>
    <row r="8" spans="1:8" ht="12.75">
      <c r="A8" s="3" t="s">
        <v>9</v>
      </c>
      <c r="B8" s="3" t="s">
        <v>8</v>
      </c>
      <c r="C8" s="3">
        <v>38</v>
      </c>
      <c r="F8" t="s">
        <v>17</v>
      </c>
      <c r="H8">
        <f>C10/H4</f>
        <v>3.8</v>
      </c>
    </row>
    <row r="10" spans="2:8" ht="12.75">
      <c r="B10" s="5" t="s">
        <v>16</v>
      </c>
      <c r="C10" s="6">
        <f>SUM(C2:C8)</f>
        <v>152</v>
      </c>
      <c r="F10" t="s">
        <v>18</v>
      </c>
      <c r="H10">
        <f>ROUNDUP(H8,0)</f>
        <v>4</v>
      </c>
    </row>
    <row r="11" spans="4:5" ht="12.75">
      <c r="D11" t="s">
        <v>36</v>
      </c>
      <c r="E11">
        <f>C10/(A21*H4)</f>
        <v>0.95</v>
      </c>
    </row>
    <row r="12" ht="12.75">
      <c r="E12">
        <f>H8/A21</f>
        <v>0.95</v>
      </c>
    </row>
    <row r="14" spans="1:6" ht="12.75">
      <c r="A14" s="2" t="s">
        <v>19</v>
      </c>
      <c r="B14" s="2" t="s">
        <v>20</v>
      </c>
      <c r="C14" s="2" t="s">
        <v>35</v>
      </c>
      <c r="D14" s="2" t="s">
        <v>2</v>
      </c>
      <c r="E14" s="2" t="s">
        <v>22</v>
      </c>
      <c r="F14" s="2" t="s">
        <v>23</v>
      </c>
    </row>
    <row r="15" spans="1:6" ht="12.75">
      <c r="A15" s="1">
        <f>1</f>
        <v>1</v>
      </c>
      <c r="B15" s="7" t="s">
        <v>24</v>
      </c>
      <c r="C15" s="7" t="s">
        <v>24</v>
      </c>
      <c r="D15" s="1">
        <f>LOOKUP(C15,A2:A8,C2:C8)</f>
        <v>34</v>
      </c>
      <c r="E15" s="1">
        <f>H4-D15</f>
        <v>6</v>
      </c>
      <c r="F15" s="7" t="s">
        <v>26</v>
      </c>
    </row>
    <row r="16" spans="1:6" ht="12.75">
      <c r="A16" s="1">
        <f aca="true" t="shared" si="0" ref="A16:A21">IF(F15="yes",A15+1,A15)</f>
        <v>2</v>
      </c>
      <c r="B16" s="7" t="s">
        <v>27</v>
      </c>
      <c r="C16" s="7" t="s">
        <v>27</v>
      </c>
      <c r="D16" s="1">
        <f aca="true" t="shared" si="1" ref="D16:D21">LOOKUP(C16,$A$2:$A$8,$C$2:$C$8)</f>
        <v>20</v>
      </c>
      <c r="E16" s="1">
        <f aca="true" t="shared" si="2" ref="E16:E21">IF(F15="yes",$H$4-D16,E15-D16)</f>
        <v>20</v>
      </c>
      <c r="F16" s="7" t="s">
        <v>28</v>
      </c>
    </row>
    <row r="17" spans="1:6" ht="12.75">
      <c r="A17" s="1">
        <f t="shared" si="0"/>
        <v>2</v>
      </c>
      <c r="B17" s="7" t="s">
        <v>29</v>
      </c>
      <c r="C17" s="7" t="s">
        <v>25</v>
      </c>
      <c r="D17" s="1">
        <f t="shared" si="1"/>
        <v>10</v>
      </c>
      <c r="E17" s="1">
        <f t="shared" si="2"/>
        <v>10</v>
      </c>
      <c r="F17" s="7" t="s">
        <v>28</v>
      </c>
    </row>
    <row r="18" spans="1:8" ht="12.75">
      <c r="A18" s="1">
        <f t="shared" si="0"/>
        <v>2</v>
      </c>
      <c r="B18" s="7" t="s">
        <v>31</v>
      </c>
      <c r="C18" s="7" t="s">
        <v>31</v>
      </c>
      <c r="D18" s="1">
        <f t="shared" si="1"/>
        <v>10</v>
      </c>
      <c r="E18" s="1">
        <f t="shared" si="2"/>
        <v>0</v>
      </c>
      <c r="F18" s="7" t="s">
        <v>26</v>
      </c>
      <c r="H18" s="4" t="str">
        <f>IF(A21&gt;H10,"Try other DR","Done")</f>
        <v>Done</v>
      </c>
    </row>
    <row r="19" spans="1:6" ht="12.75">
      <c r="A19" s="1">
        <f t="shared" si="0"/>
        <v>3</v>
      </c>
      <c r="B19" s="7" t="s">
        <v>30</v>
      </c>
      <c r="C19" s="7" t="s">
        <v>30</v>
      </c>
      <c r="D19" s="1">
        <f t="shared" si="1"/>
        <v>16</v>
      </c>
      <c r="E19" s="1">
        <f t="shared" si="2"/>
        <v>24</v>
      </c>
      <c r="F19" s="7" t="s">
        <v>28</v>
      </c>
    </row>
    <row r="20" spans="1:6" ht="12.75">
      <c r="A20" s="1">
        <f t="shared" si="0"/>
        <v>3</v>
      </c>
      <c r="B20" s="7" t="s">
        <v>32</v>
      </c>
      <c r="C20" s="7" t="s">
        <v>32</v>
      </c>
      <c r="D20" s="1">
        <f t="shared" si="1"/>
        <v>24</v>
      </c>
      <c r="E20" s="1">
        <f t="shared" si="2"/>
        <v>0</v>
      </c>
      <c r="F20" s="7" t="s">
        <v>26</v>
      </c>
    </row>
    <row r="21" spans="1:6" ht="12.75">
      <c r="A21" s="1">
        <f t="shared" si="0"/>
        <v>4</v>
      </c>
      <c r="B21" s="7" t="s">
        <v>33</v>
      </c>
      <c r="C21" s="7" t="s">
        <v>33</v>
      </c>
      <c r="D21" s="1">
        <f t="shared" si="1"/>
        <v>38</v>
      </c>
      <c r="E21" s="1">
        <f t="shared" si="2"/>
        <v>2</v>
      </c>
      <c r="F21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50" zoomScaleNormal="150" workbookViewId="0" topLeftCell="A3">
      <selection activeCell="F12" sqref="F12"/>
    </sheetView>
  </sheetViews>
  <sheetFormatPr defaultColWidth="9.140625" defaultRowHeight="12.75"/>
  <cols>
    <col min="2" max="2" width="11.7109375" style="0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8" ht="12.75">
      <c r="A2" s="3" t="s">
        <v>3</v>
      </c>
      <c r="B2" s="3" t="s">
        <v>10</v>
      </c>
      <c r="C2" s="3">
        <v>34</v>
      </c>
      <c r="F2" t="s">
        <v>12</v>
      </c>
      <c r="H2">
        <f>10*60*60</f>
        <v>36000</v>
      </c>
    </row>
    <row r="3" spans="1:8" ht="12.75">
      <c r="A3" s="3" t="s">
        <v>4</v>
      </c>
      <c r="B3" s="3" t="s">
        <v>3</v>
      </c>
      <c r="C3" s="3">
        <v>20</v>
      </c>
      <c r="F3" t="s">
        <v>13</v>
      </c>
      <c r="H3">
        <v>900</v>
      </c>
    </row>
    <row r="4" spans="1:9" ht="12.75">
      <c r="A4" s="3" t="s">
        <v>5</v>
      </c>
      <c r="B4" s="3" t="s">
        <v>4</v>
      </c>
      <c r="C4" s="3">
        <v>10</v>
      </c>
      <c r="F4" t="s">
        <v>14</v>
      </c>
      <c r="H4">
        <f>H2/H3</f>
        <v>40</v>
      </c>
      <c r="I4" t="s">
        <v>15</v>
      </c>
    </row>
    <row r="5" spans="1:3" ht="12.75">
      <c r="A5" s="3" t="s">
        <v>6</v>
      </c>
      <c r="B5" s="3" t="s">
        <v>4</v>
      </c>
      <c r="C5" s="3">
        <v>16</v>
      </c>
    </row>
    <row r="6" spans="1:6" ht="12.75">
      <c r="A6" s="3" t="s">
        <v>7</v>
      </c>
      <c r="B6" s="3" t="s">
        <v>5</v>
      </c>
      <c r="C6" s="3">
        <v>10</v>
      </c>
      <c r="F6" s="4" t="str">
        <f>IF(H4&gt;=MAX(C2:C8),"Can balance line","Cannot balance line")</f>
        <v>Can balance line</v>
      </c>
    </row>
    <row r="7" spans="1:3" ht="12.75">
      <c r="A7" s="3" t="s">
        <v>8</v>
      </c>
      <c r="B7" s="3" t="s">
        <v>11</v>
      </c>
      <c r="C7" s="3">
        <v>24</v>
      </c>
    </row>
    <row r="8" spans="1:8" ht="12.75">
      <c r="A8" s="3" t="s">
        <v>9</v>
      </c>
      <c r="B8" s="3" t="s">
        <v>8</v>
      </c>
      <c r="C8" s="3">
        <v>38</v>
      </c>
      <c r="F8" t="s">
        <v>17</v>
      </c>
      <c r="H8">
        <f>C10/H4</f>
        <v>3.8</v>
      </c>
    </row>
    <row r="10" spans="2:8" ht="12.75">
      <c r="B10" s="5" t="s">
        <v>16</v>
      </c>
      <c r="C10" s="6">
        <f>SUM(C2:C8)</f>
        <v>152</v>
      </c>
      <c r="F10" t="s">
        <v>18</v>
      </c>
      <c r="H10">
        <f>ROUNDUP(H8,0)</f>
        <v>4</v>
      </c>
    </row>
    <row r="11" spans="4:5" ht="12.75">
      <c r="D11" t="s">
        <v>36</v>
      </c>
      <c r="E11">
        <f>C10/(A21*H4)</f>
        <v>0.76</v>
      </c>
    </row>
    <row r="12" ht="12.75">
      <c r="E12">
        <f>H8/A21</f>
        <v>0.76</v>
      </c>
    </row>
    <row r="14" spans="1:6" ht="12.75">
      <c r="A14" s="2" t="s">
        <v>19</v>
      </c>
      <c r="B14" s="2" t="s">
        <v>20</v>
      </c>
      <c r="C14" s="2" t="s">
        <v>21</v>
      </c>
      <c r="D14" s="2" t="s">
        <v>2</v>
      </c>
      <c r="E14" s="2" t="s">
        <v>22</v>
      </c>
      <c r="F14" s="2" t="s">
        <v>23</v>
      </c>
    </row>
    <row r="15" spans="1:6" ht="12.75">
      <c r="A15" s="1">
        <f>1</f>
        <v>1</v>
      </c>
      <c r="B15" s="7" t="s">
        <v>24</v>
      </c>
      <c r="C15" s="7" t="s">
        <v>24</v>
      </c>
      <c r="D15" s="1">
        <f>LOOKUP(C15,A2:A8,C2:C8)</f>
        <v>34</v>
      </c>
      <c r="E15" s="1">
        <f>H4-D15</f>
        <v>6</v>
      </c>
      <c r="F15" s="7" t="s">
        <v>26</v>
      </c>
    </row>
    <row r="16" spans="1:6" ht="12.75">
      <c r="A16" s="1">
        <f>IF(F15="yes",A15+1,A15)</f>
        <v>2</v>
      </c>
      <c r="B16" s="7" t="s">
        <v>27</v>
      </c>
      <c r="C16" s="7" t="s">
        <v>27</v>
      </c>
      <c r="D16" s="1">
        <f>LOOKUP(C16,$A$2:$A$8,$C$2:$C$8)</f>
        <v>20</v>
      </c>
      <c r="E16" s="1">
        <f>IF(F15="yes",$H$4-D16,E15-D16)</f>
        <v>20</v>
      </c>
      <c r="F16" s="7" t="s">
        <v>28</v>
      </c>
    </row>
    <row r="17" spans="1:6" ht="12.75">
      <c r="A17" s="1">
        <f>IF(F16="yes",A16+1,A16)</f>
        <v>2</v>
      </c>
      <c r="B17" s="7" t="s">
        <v>29</v>
      </c>
      <c r="C17" s="7" t="s">
        <v>30</v>
      </c>
      <c r="D17" s="1">
        <f>LOOKUP(C17,$A$2:$A$8,$C$2:$C$8)</f>
        <v>16</v>
      </c>
      <c r="E17" s="1">
        <f>IF(F16="yes",$H$4-D17,E16-D17)</f>
        <v>4</v>
      </c>
      <c r="F17" s="7" t="s">
        <v>26</v>
      </c>
    </row>
    <row r="18" spans="1:8" ht="12.75">
      <c r="A18" s="1">
        <f>IF(F17="yes",A17+1,A17)</f>
        <v>3</v>
      </c>
      <c r="B18" s="7" t="s">
        <v>25</v>
      </c>
      <c r="C18" s="7" t="s">
        <v>25</v>
      </c>
      <c r="D18" s="1">
        <f>LOOKUP(C18,$A$2:$A$8,$C$2:$C$8)</f>
        <v>10</v>
      </c>
      <c r="E18" s="1">
        <f>IF(F17="yes",$H$4-D18,E17-D18)</f>
        <v>30</v>
      </c>
      <c r="F18" s="7" t="s">
        <v>28</v>
      </c>
      <c r="H18" s="4" t="str">
        <f>IF(A21&gt;H10,"Try other DR","Done")</f>
        <v>Try other DR</v>
      </c>
    </row>
    <row r="19" spans="1:6" ht="12.75">
      <c r="A19" s="1">
        <f>IF(F18="yes",A18+1,A18)</f>
        <v>3</v>
      </c>
      <c r="B19" s="7" t="s">
        <v>31</v>
      </c>
      <c r="C19" s="7" t="s">
        <v>31</v>
      </c>
      <c r="D19" s="1">
        <f>LOOKUP(C19,$A$2:$A$8,$C$2:$C$8)</f>
        <v>10</v>
      </c>
      <c r="E19" s="1">
        <f>IF(F18="yes",$H$4-D19,E18-D19)</f>
        <v>20</v>
      </c>
      <c r="F19" s="7" t="s">
        <v>26</v>
      </c>
    </row>
    <row r="20" spans="1:6" ht="12.75">
      <c r="A20" s="1">
        <f>IF(F19="yes",A19+1,A19)</f>
        <v>4</v>
      </c>
      <c r="B20" s="7" t="s">
        <v>32</v>
      </c>
      <c r="C20" s="7" t="s">
        <v>32</v>
      </c>
      <c r="D20" s="1">
        <f>LOOKUP(C20,$A$2:$A$8,$C$2:$C$8)</f>
        <v>24</v>
      </c>
      <c r="E20" s="1">
        <f>IF(F19="yes",$H$4-D20,E19-D20)</f>
        <v>16</v>
      </c>
      <c r="F20" s="7" t="s">
        <v>26</v>
      </c>
    </row>
    <row r="21" spans="1:6" ht="12.75">
      <c r="A21" s="1">
        <f>IF(F20="yes",A20+1,A20)</f>
        <v>5</v>
      </c>
      <c r="B21" s="7" t="s">
        <v>33</v>
      </c>
      <c r="C21" s="7" t="s">
        <v>33</v>
      </c>
      <c r="D21" s="1">
        <f>LOOKUP(C21,$A$2:$A$8,$C$2:$C$8)</f>
        <v>38</v>
      </c>
      <c r="E21" s="1">
        <f>IF(F20="yes",$H$4-D21,E20-D21)</f>
        <v>2</v>
      </c>
      <c r="F21" s="7" t="s">
        <v>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2005-09-26T23:19:32Z</dcterms:created>
  <dcterms:modified xsi:type="dcterms:W3CDTF">2005-09-27T00:18:32Z</dcterms:modified>
  <cp:category/>
  <cp:version/>
  <cp:contentType/>
  <cp:contentStatus/>
</cp:coreProperties>
</file>