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IC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<sst xmlns="http://schemas.openxmlformats.org/spreadsheetml/2006/main" count="53" uniqueCount="34">
  <si>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CT</t>
  </si>
  <si>
    <t>min</t>
  </si>
  <si>
    <t>Time</t>
  </si>
  <si>
    <t>A,C</t>
  </si>
  <si>
    <t>C</t>
  </si>
  <si>
    <t>A,D</t>
  </si>
  <si>
    <t>A</t>
  </si>
  <si>
    <t>B,D,E</t>
  </si>
  <si>
    <t>E</t>
  </si>
  <si>
    <t>B,D</t>
  </si>
  <si>
    <t>B</t>
  </si>
  <si>
    <t>G,H,D,F</t>
  </si>
  <si>
    <t>F</t>
  </si>
  <si>
    <t>G,H,D</t>
  </si>
  <si>
    <t>G</t>
  </si>
  <si>
    <t>D</t>
  </si>
  <si>
    <t>H</t>
  </si>
  <si>
    <t>I</t>
  </si>
  <si>
    <t>Theor. Min</t>
  </si>
  <si>
    <t>Decision Rule: Longest Operation Time</t>
  </si>
  <si>
    <t>Actual Min</t>
  </si>
  <si>
    <t>WK</t>
  </si>
  <si>
    <t>feasible task</t>
  </si>
  <si>
    <t>task</t>
  </si>
  <si>
    <t>time</t>
  </si>
  <si>
    <t>remaining</t>
  </si>
  <si>
    <t>New WS?</t>
  </si>
  <si>
    <t>efficiency</t>
  </si>
  <si>
    <t>No</t>
  </si>
  <si>
    <t>Yes</t>
  </si>
  <si>
    <t>Total availTime</t>
  </si>
  <si>
    <t>Task</t>
  </si>
  <si>
    <t>Total</t>
  </si>
  <si>
    <t>DONE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</si>
</sst>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152400</xdr:rowOff>
    </xdr:from>
    <xdr:to>
      <xdr:col>2</xdr:col>
      <xdr:colOff>47625</xdr:colOff>
      <xdr:row>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4875" y="800100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438150</xdr:colOff>
      <xdr:row>3</xdr:row>
      <xdr:rowOff>95250</xdr:rowOff>
    </xdr:from>
    <xdr:to>
      <xdr:col>3</xdr:col>
      <xdr:colOff>190500</xdr:colOff>
      <xdr:row>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57350" y="581025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171450</xdr:colOff>
      <xdr:row>7</xdr:row>
      <xdr:rowOff>152400</xdr:rowOff>
    </xdr:from>
    <xdr:to>
      <xdr:col>6</xdr:col>
      <xdr:colOff>533400</xdr:colOff>
      <xdr:row>9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29050" y="1285875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85725</xdr:colOff>
      <xdr:row>5</xdr:row>
      <xdr:rowOff>76200</xdr:rowOff>
    </xdr:from>
    <xdr:to>
      <xdr:col>4</xdr:col>
      <xdr:colOff>447675</xdr:colOff>
      <xdr:row>7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24125" y="885825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4</xdr:col>
      <xdr:colOff>76200</xdr:colOff>
      <xdr:row>2</xdr:row>
      <xdr:rowOff>57150</xdr:rowOff>
    </xdr:from>
    <xdr:to>
      <xdr:col>4</xdr:col>
      <xdr:colOff>438150</xdr:colOff>
      <xdr:row>4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14600" y="381000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4</xdr:col>
      <xdr:colOff>266700</xdr:colOff>
      <xdr:row>11</xdr:row>
      <xdr:rowOff>133350</xdr:rowOff>
    </xdr:from>
    <xdr:to>
      <xdr:col>5</xdr:col>
      <xdr:colOff>19050</xdr:colOff>
      <xdr:row>13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05100" y="1914525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66675</xdr:colOff>
      <xdr:row>11</xdr:row>
      <xdr:rowOff>133350</xdr:rowOff>
    </xdr:from>
    <xdr:to>
      <xdr:col>3</xdr:col>
      <xdr:colOff>428625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95475" y="1914525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95250</xdr:colOff>
      <xdr:row>8</xdr:row>
      <xdr:rowOff>152400</xdr:rowOff>
    </xdr:from>
    <xdr:to>
      <xdr:col>3</xdr:col>
      <xdr:colOff>457200</xdr:colOff>
      <xdr:row>10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924050" y="1447800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219075</xdr:colOff>
      <xdr:row>10</xdr:row>
      <xdr:rowOff>66675</xdr:rowOff>
    </xdr:from>
    <xdr:to>
      <xdr:col>1</xdr:col>
      <xdr:colOff>581025</xdr:colOff>
      <xdr:row>12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28675" y="1685925"/>
          <a:ext cx="361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76200</xdr:colOff>
      <xdr:row>4</xdr:row>
      <xdr:rowOff>104775</xdr:rowOff>
    </xdr:from>
    <xdr:to>
      <xdr:col>2</xdr:col>
      <xdr:colOff>485775</xdr:colOff>
      <xdr:row>5</xdr:row>
      <xdr:rowOff>47625</xdr:rowOff>
    </xdr:to>
    <xdr:sp>
      <xdr:nvSpPr>
        <xdr:cNvPr id="10" name="Line 10"/>
        <xdr:cNvSpPr>
          <a:spLocks/>
        </xdr:cNvSpPr>
      </xdr:nvSpPr>
      <xdr:spPr>
        <a:xfrm flipV="1">
          <a:off x="1295400" y="752475"/>
          <a:ext cx="409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9</xdr:row>
      <xdr:rowOff>133350</xdr:rowOff>
    </xdr:from>
    <xdr:to>
      <xdr:col>3</xdr:col>
      <xdr:colOff>104775</xdr:colOff>
      <xdr:row>10</xdr:row>
      <xdr:rowOff>152400</xdr:rowOff>
    </xdr:to>
    <xdr:sp>
      <xdr:nvSpPr>
        <xdr:cNvPr id="11" name="Line 11"/>
        <xdr:cNvSpPr>
          <a:spLocks/>
        </xdr:cNvSpPr>
      </xdr:nvSpPr>
      <xdr:spPr>
        <a:xfrm flipV="1">
          <a:off x="1171575" y="1590675"/>
          <a:ext cx="762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11</xdr:row>
      <xdr:rowOff>85725</xdr:rowOff>
    </xdr:from>
    <xdr:to>
      <xdr:col>3</xdr:col>
      <xdr:colOff>85725</xdr:colOff>
      <xdr:row>12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1200150" y="1866900"/>
          <a:ext cx="7143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</xdr:row>
      <xdr:rowOff>152400</xdr:rowOff>
    </xdr:from>
    <xdr:to>
      <xdr:col>4</xdr:col>
      <xdr:colOff>66675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2028825" y="476250"/>
          <a:ext cx="476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95250</xdr:rowOff>
    </xdr:from>
    <xdr:to>
      <xdr:col>4</xdr:col>
      <xdr:colOff>66675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2019300" y="742950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12</xdr:row>
      <xdr:rowOff>123825</xdr:rowOff>
    </xdr:from>
    <xdr:to>
      <xdr:col>4</xdr:col>
      <xdr:colOff>266700</xdr:colOff>
      <xdr:row>12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2228850" y="2066925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</xdr:row>
      <xdr:rowOff>152400</xdr:rowOff>
    </xdr:from>
    <xdr:to>
      <xdr:col>6</xdr:col>
      <xdr:colOff>180975</xdr:colOff>
      <xdr:row>8</xdr:row>
      <xdr:rowOff>57150</xdr:rowOff>
    </xdr:to>
    <xdr:sp>
      <xdr:nvSpPr>
        <xdr:cNvPr id="16" name="Line 17"/>
        <xdr:cNvSpPr>
          <a:spLocks/>
        </xdr:cNvSpPr>
      </xdr:nvSpPr>
      <xdr:spPr>
        <a:xfrm>
          <a:off x="2895600" y="476250"/>
          <a:ext cx="9429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6</xdr:row>
      <xdr:rowOff>57150</xdr:rowOff>
    </xdr:from>
    <xdr:to>
      <xdr:col>6</xdr:col>
      <xdr:colOff>152400</xdr:colOff>
      <xdr:row>8</xdr:row>
      <xdr:rowOff>133350</xdr:rowOff>
    </xdr:to>
    <xdr:sp>
      <xdr:nvSpPr>
        <xdr:cNvPr id="17" name="Line 18"/>
        <xdr:cNvSpPr>
          <a:spLocks/>
        </xdr:cNvSpPr>
      </xdr:nvSpPr>
      <xdr:spPr>
        <a:xfrm>
          <a:off x="2886075" y="1028700"/>
          <a:ext cx="9239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9</xdr:row>
      <xdr:rowOff>57150</xdr:rowOff>
    </xdr:from>
    <xdr:to>
      <xdr:col>6</xdr:col>
      <xdr:colOff>161925</xdr:colOff>
      <xdr:row>12</xdr:row>
      <xdr:rowOff>104775</xdr:rowOff>
    </xdr:to>
    <xdr:sp>
      <xdr:nvSpPr>
        <xdr:cNvPr id="18" name="Line 19"/>
        <xdr:cNvSpPr>
          <a:spLocks/>
        </xdr:cNvSpPr>
      </xdr:nvSpPr>
      <xdr:spPr>
        <a:xfrm flipV="1">
          <a:off x="3086100" y="1514475"/>
          <a:ext cx="733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3">
      <selection activeCell="N21" sqref="N21"/>
    </sheetView>
  </sheetViews>
  <sheetFormatPr defaultColWidth="9.140625" defaultRowHeight="12.75"/>
  <sheetData>
    <row r="1" spans="8:9" ht="12.75">
      <c r="H1" t="s">
        <v>31</v>
      </c>
      <c r="I1" t="s">
        <v>2</v>
      </c>
    </row>
    <row r="2" spans="8:9" ht="12.75">
      <c r="H2" s="4" t="s">
        <v>6</v>
      </c>
      <c r="I2" s="4">
        <v>25</v>
      </c>
    </row>
    <row r="3" spans="8:9" ht="12.75">
      <c r="H3" s="4" t="s">
        <v>10</v>
      </c>
      <c r="I3" s="4">
        <v>45</v>
      </c>
    </row>
    <row r="4" spans="8:9" ht="12.75">
      <c r="H4" s="4" t="s">
        <v>4</v>
      </c>
      <c r="I4" s="4">
        <v>75</v>
      </c>
    </row>
    <row r="5" spans="8:9" ht="12.75">
      <c r="H5" s="4" t="s">
        <v>15</v>
      </c>
      <c r="I5" s="4">
        <v>15</v>
      </c>
    </row>
    <row r="6" spans="8:9" ht="12.75">
      <c r="H6" s="4" t="s">
        <v>8</v>
      </c>
      <c r="I6" s="4">
        <v>60</v>
      </c>
    </row>
    <row r="7" spans="8:9" ht="12.75">
      <c r="H7" s="4" t="s">
        <v>12</v>
      </c>
      <c r="I7" s="4">
        <v>50</v>
      </c>
    </row>
    <row r="8" spans="8:9" ht="12.75">
      <c r="H8" s="4" t="s">
        <v>14</v>
      </c>
      <c r="I8" s="4">
        <v>30</v>
      </c>
    </row>
    <row r="9" spans="8:9" ht="12.75">
      <c r="H9" s="4" t="s">
        <v>16</v>
      </c>
      <c r="I9" s="4">
        <v>30</v>
      </c>
    </row>
    <row r="10" spans="8:9" ht="12.75">
      <c r="H10" s="4" t="s">
        <v>17</v>
      </c>
      <c r="I10" s="4">
        <v>55</v>
      </c>
    </row>
    <row r="12" spans="8:9" ht="12.75">
      <c r="H12" t="s">
        <v>32</v>
      </c>
      <c r="I12" s="4">
        <f>SUM(I2:I10)</f>
        <v>385</v>
      </c>
    </row>
    <row r="17" spans="2:11" ht="12.75">
      <c r="B17" t="s">
        <v>30</v>
      </c>
      <c r="C17">
        <f>7*60</f>
        <v>420</v>
      </c>
      <c r="D17" t="s">
        <v>1</v>
      </c>
      <c r="E17" t="s">
        <v>0</v>
      </c>
      <c r="F17">
        <f>C17/4</f>
        <v>105</v>
      </c>
      <c r="G17" t="s">
        <v>1</v>
      </c>
      <c r="J17" t="s">
        <v>18</v>
      </c>
      <c r="K17">
        <f>I12/F17</f>
        <v>3.6666666666666665</v>
      </c>
    </row>
    <row r="19" spans="1:11" ht="12.75">
      <c r="A19" t="s">
        <v>19</v>
      </c>
      <c r="E19" s="1" t="str">
        <f>IF(MAX(F3:F14)&lt;=F17,"Can Balance Line","CannotBalanceLine")</f>
        <v>Can Balance Line</v>
      </c>
      <c r="J19" t="s">
        <v>20</v>
      </c>
      <c r="K19">
        <f>ROUNDUP(K17,)</f>
        <v>4</v>
      </c>
    </row>
    <row r="21" spans="2:11" ht="12.75">
      <c r="B21" t="s">
        <v>21</v>
      </c>
      <c r="C21" t="s">
        <v>22</v>
      </c>
      <c r="D21" t="s">
        <v>23</v>
      </c>
      <c r="E21" t="s">
        <v>24</v>
      </c>
      <c r="F21" t="s">
        <v>25</v>
      </c>
      <c r="G21" t="s">
        <v>26</v>
      </c>
      <c r="K21" t="s">
        <v>27</v>
      </c>
    </row>
    <row r="22" spans="2:11" ht="12.75">
      <c r="B22">
        <v>1</v>
      </c>
      <c r="C22" s="2" t="s">
        <v>3</v>
      </c>
      <c r="D22" s="3" t="s">
        <v>4</v>
      </c>
      <c r="E22">
        <f>LOOKUP(D22,$H$2:$H$10,$I$2:$I$10)</f>
        <v>75</v>
      </c>
      <c r="F22">
        <f>F17-E22</f>
        <v>30</v>
      </c>
      <c r="G22" s="2" t="s">
        <v>28</v>
      </c>
      <c r="K22">
        <f>K17/B30</f>
        <v>0.9166666666666666</v>
      </c>
    </row>
    <row r="23" spans="2:7" ht="12.75">
      <c r="B23">
        <f aca="true" t="shared" si="0" ref="B23:B30">IF(G22="Yes",B22+1,B22)</f>
        <v>1</v>
      </c>
      <c r="C23" s="2" t="s">
        <v>5</v>
      </c>
      <c r="D23" s="3" t="s">
        <v>6</v>
      </c>
      <c r="E23">
        <f aca="true" t="shared" si="1" ref="E23:E30">LOOKUP(D23,$H$2:$H$10,$I$2:$I$10)</f>
        <v>25</v>
      </c>
      <c r="F23">
        <f>IF(G22="Yes",$F$17-E23,F22-E23)</f>
        <v>5</v>
      </c>
      <c r="G23" s="2" t="s">
        <v>29</v>
      </c>
    </row>
    <row r="24" spans="2:7" ht="12.75">
      <c r="B24">
        <f t="shared" si="0"/>
        <v>2</v>
      </c>
      <c r="C24" s="2" t="s">
        <v>7</v>
      </c>
      <c r="D24" s="3" t="s">
        <v>8</v>
      </c>
      <c r="E24">
        <f t="shared" si="1"/>
        <v>60</v>
      </c>
      <c r="F24">
        <f aca="true" t="shared" si="2" ref="F24:F30">IF(G23="Yes",$F$17-E24,F23-E24)</f>
        <v>45</v>
      </c>
      <c r="G24" s="2" t="s">
        <v>28</v>
      </c>
    </row>
    <row r="25" spans="2:9" ht="12.75">
      <c r="B25">
        <f t="shared" si="0"/>
        <v>2</v>
      </c>
      <c r="C25" s="2" t="s">
        <v>9</v>
      </c>
      <c r="D25" s="3" t="s">
        <v>10</v>
      </c>
      <c r="E25">
        <f t="shared" si="1"/>
        <v>45</v>
      </c>
      <c r="F25">
        <f t="shared" si="2"/>
        <v>0</v>
      </c>
      <c r="G25" s="2" t="s">
        <v>29</v>
      </c>
      <c r="I25" s="1" t="str">
        <f>IF(B30=K19,"No Need to Try Other Decision Rule","Try Other Decision Rule")</f>
        <v>No Need to Try Other Decision Rule</v>
      </c>
    </row>
    <row r="26" spans="2:7" ht="12.75">
      <c r="B26">
        <f t="shared" si="0"/>
        <v>3</v>
      </c>
      <c r="C26" s="2" t="s">
        <v>11</v>
      </c>
      <c r="D26" s="3" t="s">
        <v>12</v>
      </c>
      <c r="E26">
        <f t="shared" si="1"/>
        <v>50</v>
      </c>
      <c r="F26">
        <f t="shared" si="2"/>
        <v>55</v>
      </c>
      <c r="G26" s="2" t="s">
        <v>28</v>
      </c>
    </row>
    <row r="27" spans="2:7" ht="12.75">
      <c r="B27">
        <f t="shared" si="0"/>
        <v>3</v>
      </c>
      <c r="C27" s="2" t="s">
        <v>13</v>
      </c>
      <c r="D27" s="3" t="s">
        <v>14</v>
      </c>
      <c r="E27">
        <f t="shared" si="1"/>
        <v>30</v>
      </c>
      <c r="F27">
        <f t="shared" si="2"/>
        <v>25</v>
      </c>
      <c r="G27" s="2" t="s">
        <v>28</v>
      </c>
    </row>
    <row r="28" spans="2:7" ht="12.75">
      <c r="B28">
        <f t="shared" si="0"/>
        <v>3</v>
      </c>
      <c r="C28" s="2" t="s">
        <v>15</v>
      </c>
      <c r="D28" s="3" t="s">
        <v>15</v>
      </c>
      <c r="E28">
        <f t="shared" si="1"/>
        <v>15</v>
      </c>
      <c r="F28">
        <f t="shared" si="2"/>
        <v>10</v>
      </c>
      <c r="G28" s="2" t="s">
        <v>29</v>
      </c>
    </row>
    <row r="29" spans="2:7" ht="12.75">
      <c r="B29">
        <f t="shared" si="0"/>
        <v>4</v>
      </c>
      <c r="C29" s="2" t="s">
        <v>16</v>
      </c>
      <c r="D29" s="3" t="s">
        <v>16</v>
      </c>
      <c r="E29">
        <f t="shared" si="1"/>
        <v>30</v>
      </c>
      <c r="F29">
        <f t="shared" si="2"/>
        <v>75</v>
      </c>
      <c r="G29" s="2" t="s">
        <v>28</v>
      </c>
    </row>
    <row r="30" spans="2:7" ht="12.75">
      <c r="B30">
        <f t="shared" si="0"/>
        <v>4</v>
      </c>
      <c r="C30" s="2" t="s">
        <v>17</v>
      </c>
      <c r="D30" s="3" t="s">
        <v>17</v>
      </c>
      <c r="E30">
        <f t="shared" si="1"/>
        <v>55</v>
      </c>
      <c r="F30">
        <f t="shared" si="2"/>
        <v>20</v>
      </c>
      <c r="G30" s="2" t="s">
        <v>33</v>
      </c>
    </row>
  </sheetData>
  <printOptions/>
  <pageMargins left="0.75" right="0.49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Ammar</cp:lastModifiedBy>
  <cp:lastPrinted>2002-09-16T15:32:41Z</cp:lastPrinted>
  <dcterms:created xsi:type="dcterms:W3CDTF">2002-09-16T15:16:06Z</dcterms:created>
  <dcterms:modified xsi:type="dcterms:W3CDTF">2005-09-26T15:22:03Z</dcterms:modified>
  <cp:category/>
  <cp:version/>
  <cp:contentType/>
  <cp:contentStatus/>
</cp:coreProperties>
</file>