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1"/>
  </bookViews>
  <sheets>
    <sheet name="Problem 1" sheetId="1" r:id="rId1"/>
    <sheet name="Problem 2" sheetId="2" r:id="rId2"/>
    <sheet name="Problem 3" sheetId="3" r:id="rId3"/>
    <sheet name="Problem 4" sheetId="4" r:id="rId4"/>
  </sheets>
  <definedNames/>
  <calcPr fullCalcOnLoad="1"/>
</workbook>
</file>

<file path=xl/sharedStrings.xml><?xml version="1.0" encoding="utf-8"?>
<sst xmlns="http://schemas.openxmlformats.org/spreadsheetml/2006/main" count="86" uniqueCount="35">
  <si>
    <t>Problem 2</t>
  </si>
  <si>
    <t>period</t>
  </si>
  <si>
    <t>demand</t>
  </si>
  <si>
    <t>spg</t>
  </si>
  <si>
    <t>sum</t>
  </si>
  <si>
    <t>win</t>
  </si>
  <si>
    <t>fall</t>
  </si>
  <si>
    <t>Y</t>
  </si>
  <si>
    <t>ratio</t>
  </si>
  <si>
    <t>SI</t>
  </si>
  <si>
    <t>Forecast</t>
  </si>
  <si>
    <t>forecast</t>
  </si>
  <si>
    <t>Errors</t>
  </si>
  <si>
    <t>actual</t>
  </si>
  <si>
    <t>error</t>
  </si>
  <si>
    <t>abs error</t>
  </si>
  <si>
    <t>sq error</t>
  </si>
  <si>
    <t>MAD</t>
  </si>
  <si>
    <t>MSE</t>
  </si>
  <si>
    <t>bias</t>
  </si>
  <si>
    <t>Problem 3</t>
  </si>
  <si>
    <t>Period</t>
  </si>
  <si>
    <t>Quarter</t>
  </si>
  <si>
    <t>Year 6</t>
  </si>
  <si>
    <t>t</t>
  </si>
  <si>
    <t>Demand</t>
  </si>
  <si>
    <t>Method 1</t>
  </si>
  <si>
    <t>Method 2</t>
  </si>
  <si>
    <t>Error F-A</t>
  </si>
  <si>
    <t>Absolute Deviation |F-A|</t>
  </si>
  <si>
    <t>Bias</t>
  </si>
  <si>
    <t>The bias of method 2 is better than the bias of method 1 (closer to zero)</t>
  </si>
  <si>
    <t>The MAD of method 1 is better than MAD of method 2 ( smaller)</t>
  </si>
  <si>
    <t>a=</t>
  </si>
  <si>
    <t>b=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</si>
</sst>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5">
    <font>
      <sz val="10"/>
      <name val="Arial"/>
      <family val="0"/>
    </font>
    <font>
      <sz val="9.2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'Problem 2'!$B$3:$B$10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'Problem 2'!$C$3:$C$10</c:f>
              <c:numCache>
                <c:ptCount val="8"/>
                <c:pt idx="0">
                  <c:v>205</c:v>
                </c:pt>
                <c:pt idx="1">
                  <c:v>140</c:v>
                </c:pt>
                <c:pt idx="2">
                  <c:v>375</c:v>
                </c:pt>
                <c:pt idx="3">
                  <c:v>575</c:v>
                </c:pt>
                <c:pt idx="4">
                  <c:v>475</c:v>
                </c:pt>
                <c:pt idx="5">
                  <c:v>275</c:v>
                </c:pt>
                <c:pt idx="6">
                  <c:v>685</c:v>
                </c:pt>
                <c:pt idx="7">
                  <c:v>965</c:v>
                </c:pt>
              </c:numCache>
            </c:numRef>
          </c:yVal>
          <c:smooth val="0"/>
        </c:ser>
        <c:axId val="54620610"/>
        <c:axId val="21823443"/>
      </c:scatterChart>
      <c:valAx>
        <c:axId val="5462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23443"/>
        <c:crosses val="autoZero"/>
        <c:crossBetween val="midCat"/>
        <c:dispUnits/>
      </c:valAx>
      <c:valAx>
        <c:axId val="21823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20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'Problem 2'!$B$28:$B$35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'Problem 2'!$F$28:$F$35</c:f>
              <c:numCache>
                <c:ptCount val="8"/>
                <c:pt idx="0">
                  <c:v>278.483455882353</c:v>
                </c:pt>
                <c:pt idx="1">
                  <c:v>311.6265060240964</c:v>
                </c:pt>
                <c:pt idx="2">
                  <c:v>326.7983490566038</c:v>
                </c:pt>
                <c:pt idx="3">
                  <c:v>344.9066558441558</c:v>
                </c:pt>
                <c:pt idx="4">
                  <c:v>645.2665441176471</c:v>
                </c:pt>
                <c:pt idx="5">
                  <c:v>612.1234939759037</c:v>
                </c:pt>
                <c:pt idx="6">
                  <c:v>596.9516509433963</c:v>
                </c:pt>
                <c:pt idx="7">
                  <c:v>578.8433441558441</c:v>
                </c:pt>
              </c:numCache>
            </c:numRef>
          </c:yVal>
          <c:smooth val="0"/>
        </c:ser>
        <c:axId val="62193260"/>
        <c:axId val="22868429"/>
      </c:scatterChart>
      <c:valAx>
        <c:axId val="6219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8429"/>
        <c:crosses val="autoZero"/>
        <c:crossBetween val="midCat"/>
        <c:dispUnits/>
      </c:valAx>
      <c:valAx>
        <c:axId val="22868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932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'Problem 3'!$B$3:$B$14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'Problem 3'!$C$3:$C$14</c:f>
              <c:numCache>
                <c:ptCount val="12"/>
                <c:pt idx="0">
                  <c:v>18</c:v>
                </c:pt>
                <c:pt idx="1">
                  <c:v>10</c:v>
                </c:pt>
                <c:pt idx="2">
                  <c:v>26</c:v>
                </c:pt>
                <c:pt idx="3">
                  <c:v>42</c:v>
                </c:pt>
                <c:pt idx="4">
                  <c:v>26</c:v>
                </c:pt>
                <c:pt idx="5">
                  <c:v>18</c:v>
                </c:pt>
                <c:pt idx="6">
                  <c:v>34</c:v>
                </c:pt>
                <c:pt idx="7">
                  <c:v>50</c:v>
                </c:pt>
                <c:pt idx="8">
                  <c:v>34</c:v>
                </c:pt>
                <c:pt idx="9">
                  <c:v>26</c:v>
                </c:pt>
                <c:pt idx="10">
                  <c:v>42</c:v>
                </c:pt>
                <c:pt idx="11">
                  <c:v>58</c:v>
                </c:pt>
              </c:numCache>
            </c:numRef>
          </c:yVal>
          <c:smooth val="0"/>
        </c:ser>
        <c:axId val="4489270"/>
        <c:axId val="40403431"/>
      </c:scatterChart>
      <c:valAx>
        <c:axId val="44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03431"/>
        <c:crosses val="autoZero"/>
        <c:crossBetween val="midCat"/>
        <c:dispUnits/>
      </c:valAx>
      <c:valAx>
        <c:axId val="40403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9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85725</xdr:rowOff>
    </xdr:from>
    <xdr:to>
      <xdr:col>6</xdr:col>
      <xdr:colOff>228600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57225" y="1704975"/>
        <a:ext cx="33718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37</xdr:row>
      <xdr:rowOff>152400</xdr:rowOff>
    </xdr:from>
    <xdr:to>
      <xdr:col>6</xdr:col>
      <xdr:colOff>228600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733425" y="6143625"/>
        <a:ext cx="32956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15</xdr:row>
      <xdr:rowOff>0</xdr:rowOff>
    </xdr:from>
    <xdr:to>
      <xdr:col>6</xdr:col>
      <xdr:colOff>485775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52450" y="2428875"/>
        <a:ext cx="3590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11" sqref="F11"/>
    </sheetView>
  </sheetViews>
  <sheetFormatPr defaultColWidth="9.140625" defaultRowHeight="12.75"/>
  <sheetData>
    <row r="1" spans="1:2" ht="12.75">
      <c r="A1" t="s">
        <v>23</v>
      </c>
      <c r="B1" t="s">
        <v>24</v>
      </c>
    </row>
    <row r="2" spans="1:5" ht="12.75">
      <c r="A2" t="s">
        <v>22</v>
      </c>
      <c r="B2" t="s">
        <v>21</v>
      </c>
      <c r="C2" t="s">
        <v>9</v>
      </c>
      <c r="D2" t="s">
        <v>7</v>
      </c>
      <c r="E2" t="s">
        <v>10</v>
      </c>
    </row>
    <row r="3" spans="1:5" ht="12.75">
      <c r="A3">
        <v>1</v>
      </c>
      <c r="B3">
        <v>21</v>
      </c>
      <c r="C3">
        <v>1.1</v>
      </c>
      <c r="D3">
        <f>$B$9+$B$10*B3</f>
        <v>6914</v>
      </c>
      <c r="E3">
        <f>C3*D3</f>
        <v>7605.400000000001</v>
      </c>
    </row>
    <row r="4" spans="1:5" ht="12.75">
      <c r="A4">
        <v>2</v>
      </c>
      <c r="B4">
        <v>22</v>
      </c>
      <c r="C4">
        <v>0.6</v>
      </c>
      <c r="D4">
        <f>$B$9+$B$10*B4</f>
        <v>7124</v>
      </c>
      <c r="E4">
        <f>C4*D4</f>
        <v>4274.4</v>
      </c>
    </row>
    <row r="5" spans="1:5" ht="12.75">
      <c r="A5">
        <v>3</v>
      </c>
      <c r="B5">
        <v>23</v>
      </c>
      <c r="C5">
        <v>1.5</v>
      </c>
      <c r="D5">
        <f>$B$9+$B$10*B5</f>
        <v>7334</v>
      </c>
      <c r="E5">
        <f>C5*D5</f>
        <v>11001</v>
      </c>
    </row>
    <row r="6" spans="1:5" ht="12.75">
      <c r="A6">
        <v>4</v>
      </c>
      <c r="B6">
        <v>24</v>
      </c>
      <c r="C6">
        <v>0.8</v>
      </c>
      <c r="D6">
        <f>$B$9+$B$10*B6</f>
        <v>7544</v>
      </c>
      <c r="E6">
        <f>C6*D6</f>
        <v>6035.200000000001</v>
      </c>
    </row>
    <row r="9" spans="1:2" ht="12.75">
      <c r="A9" t="s">
        <v>33</v>
      </c>
      <c r="B9">
        <v>2504</v>
      </c>
    </row>
    <row r="10" spans="1:2" ht="12.75">
      <c r="A10" t="s">
        <v>34</v>
      </c>
      <c r="B10">
        <v>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150" zoomScaleNormal="150" workbookViewId="0" topLeftCell="H1">
      <selection activeCell="K15" sqref="K15"/>
    </sheetView>
  </sheetViews>
  <sheetFormatPr defaultColWidth="9.140625" defaultRowHeight="12.75"/>
  <cols>
    <col min="4" max="4" width="11.28125" style="0" customWidth="1"/>
    <col min="7" max="7" width="3.421875" style="0" customWidth="1"/>
  </cols>
  <sheetData>
    <row r="1" spans="1:13" ht="12.75">
      <c r="A1" t="s">
        <v>0</v>
      </c>
      <c r="H1" t="s">
        <v>10</v>
      </c>
      <c r="M1" t="s">
        <v>12</v>
      </c>
    </row>
    <row r="2" spans="2:16" ht="12.75">
      <c r="B2" t="s">
        <v>1</v>
      </c>
      <c r="C2" t="s">
        <v>2</v>
      </c>
      <c r="D2" t="s">
        <v>7</v>
      </c>
      <c r="E2" t="s">
        <v>8</v>
      </c>
      <c r="F2" t="s">
        <v>9</v>
      </c>
      <c r="H2" t="s">
        <v>1</v>
      </c>
      <c r="I2" t="s">
        <v>7</v>
      </c>
      <c r="J2" t="s">
        <v>9</v>
      </c>
      <c r="K2" t="s">
        <v>11</v>
      </c>
      <c r="M2" t="s">
        <v>13</v>
      </c>
      <c r="N2" t="s">
        <v>14</v>
      </c>
      <c r="O2" t="s">
        <v>15</v>
      </c>
      <c r="P2" t="s">
        <v>16</v>
      </c>
    </row>
    <row r="3" spans="1:16" ht="12.75">
      <c r="A3" t="s">
        <v>3</v>
      </c>
      <c r="B3">
        <v>1</v>
      </c>
      <c r="C3">
        <v>205</v>
      </c>
      <c r="D3" s="1">
        <f>$I$10+$I$11*B3</f>
        <v>143.333</v>
      </c>
      <c r="E3">
        <f>C3/D3</f>
        <v>1.4302358842694982</v>
      </c>
      <c r="F3">
        <f>AVERAGE(E3,E7)</f>
        <v>1.1832079967485403</v>
      </c>
      <c r="H3">
        <v>9</v>
      </c>
      <c r="I3" s="17">
        <f>$I$10+$I$11*H3</f>
        <v>871.429</v>
      </c>
      <c r="J3">
        <f>F3</f>
        <v>1.1832079967485403</v>
      </c>
      <c r="K3" s="1">
        <f>I3*J3</f>
        <v>1031.0817613985837</v>
      </c>
      <c r="M3">
        <v>520</v>
      </c>
      <c r="N3">
        <f>+K3-M3</f>
        <v>511.0817613985837</v>
      </c>
      <c r="O3">
        <f>ABS(N3)</f>
        <v>511.0817613985837</v>
      </c>
      <c r="P3">
        <f>N3^2</f>
        <v>261204.56683427884</v>
      </c>
    </row>
    <row r="4" spans="1:16" ht="12.75">
      <c r="A4" t="s">
        <v>4</v>
      </c>
      <c r="B4">
        <v>2</v>
      </c>
      <c r="C4">
        <v>140</v>
      </c>
      <c r="D4" s="1">
        <f aca="true" t="shared" si="0" ref="D4:D10">$I$10+$I$11*B4</f>
        <v>234.345</v>
      </c>
      <c r="E4">
        <f aca="true" t="shared" si="1" ref="E4:E10">C4/D4</f>
        <v>0.5974098017879622</v>
      </c>
      <c r="F4">
        <f>AVERAGE(E4,E8)</f>
        <v>0.5284870006177412</v>
      </c>
      <c r="H4">
        <v>10</v>
      </c>
      <c r="I4" s="17">
        <f>$I$10+$I$11*H4</f>
        <v>962.441</v>
      </c>
      <c r="J4">
        <f>F4</f>
        <v>0.5284870006177412</v>
      </c>
      <c r="K4" s="1">
        <f>I4*J4</f>
        <v>508.6375573615395</v>
      </c>
      <c r="M4">
        <v>350</v>
      </c>
      <c r="N4">
        <f>+K4-M4</f>
        <v>158.6375573615395</v>
      </c>
      <c r="O4">
        <f>ABS(N4)</f>
        <v>158.6375573615395</v>
      </c>
      <c r="P4">
        <f>N4^2</f>
        <v>25165.874605635738</v>
      </c>
    </row>
    <row r="5" spans="1:16" ht="12.75">
      <c r="A5" t="s">
        <v>5</v>
      </c>
      <c r="B5">
        <v>3</v>
      </c>
      <c r="C5">
        <v>375</v>
      </c>
      <c r="D5" s="1">
        <f t="shared" si="0"/>
        <v>325.35699999999997</v>
      </c>
      <c r="E5">
        <f t="shared" si="1"/>
        <v>1.1525800889484474</v>
      </c>
      <c r="F5">
        <f>AVERAGE(E5,E9)</f>
        <v>1.073095260566361</v>
      </c>
      <c r="H5">
        <v>11</v>
      </c>
      <c r="I5" s="17">
        <f>$I$10+$I$11*H5</f>
        <v>1053.453</v>
      </c>
      <c r="J5">
        <f>F5</f>
        <v>1.073095260566361</v>
      </c>
      <c r="K5" s="1">
        <f>I5*J5</f>
        <v>1130.4554215294147</v>
      </c>
      <c r="M5">
        <v>930</v>
      </c>
      <c r="N5">
        <f>+K5-M5</f>
        <v>200.4554215294147</v>
      </c>
      <c r="O5">
        <f>ABS(N5)</f>
        <v>200.4554215294147</v>
      </c>
      <c r="P5">
        <f>N5^2</f>
        <v>40182.37602053534</v>
      </c>
    </row>
    <row r="6" spans="1:16" ht="12.75">
      <c r="A6" t="s">
        <v>6</v>
      </c>
      <c r="B6">
        <v>4</v>
      </c>
      <c r="C6">
        <v>575</v>
      </c>
      <c r="D6" s="1">
        <f t="shared" si="0"/>
        <v>416.369</v>
      </c>
      <c r="E6">
        <f t="shared" si="1"/>
        <v>1.3809865768104732</v>
      </c>
      <c r="F6">
        <f>AVERAGE(E6,E10)</f>
        <v>1.3087525011081889</v>
      </c>
      <c r="H6">
        <v>12</v>
      </c>
      <c r="I6" s="17">
        <f>$I$10+$I$11*H6</f>
        <v>1144.465</v>
      </c>
      <c r="J6">
        <f>F6</f>
        <v>1.3087525011081889</v>
      </c>
      <c r="K6" s="1">
        <f>I6*J6</f>
        <v>1497.8214311807833</v>
      </c>
      <c r="M6">
        <v>1470</v>
      </c>
      <c r="N6">
        <f>+K6-M6</f>
        <v>27.821431180783293</v>
      </c>
      <c r="O6">
        <f>ABS(N6)</f>
        <v>27.821431180783293</v>
      </c>
      <c r="P6">
        <f>N6^2</f>
        <v>774.0320329470609</v>
      </c>
    </row>
    <row r="7" spans="1:5" ht="12.75">
      <c r="A7" t="s">
        <v>3</v>
      </c>
      <c r="B7">
        <v>5</v>
      </c>
      <c r="C7">
        <v>475</v>
      </c>
      <c r="D7" s="1">
        <f t="shared" si="0"/>
        <v>507.381</v>
      </c>
      <c r="E7">
        <f t="shared" si="1"/>
        <v>0.9361801092275824</v>
      </c>
    </row>
    <row r="8" spans="1:14" ht="12.75">
      <c r="A8" t="s">
        <v>4</v>
      </c>
      <c r="B8">
        <v>6</v>
      </c>
      <c r="C8">
        <v>275</v>
      </c>
      <c r="D8" s="1">
        <f t="shared" si="0"/>
        <v>598.393</v>
      </c>
      <c r="E8">
        <f t="shared" si="1"/>
        <v>0.45956419944752025</v>
      </c>
      <c r="M8" t="s">
        <v>17</v>
      </c>
      <c r="N8">
        <f>AVERAGE(O3:O6)</f>
        <v>224.4990428675803</v>
      </c>
    </row>
    <row r="9" spans="1:14" ht="12.75">
      <c r="A9" t="s">
        <v>5</v>
      </c>
      <c r="B9">
        <v>7</v>
      </c>
      <c r="C9">
        <v>685</v>
      </c>
      <c r="D9" s="1">
        <f t="shared" si="0"/>
        <v>689.4050000000001</v>
      </c>
      <c r="E9">
        <f t="shared" si="1"/>
        <v>0.9936104321842747</v>
      </c>
      <c r="M9" t="s">
        <v>18</v>
      </c>
      <c r="N9">
        <f>AVERAGE(P3:P6)</f>
        <v>81831.71237334925</v>
      </c>
    </row>
    <row r="10" spans="1:14" ht="12.75">
      <c r="A10" t="s">
        <v>6</v>
      </c>
      <c r="B10">
        <v>8</v>
      </c>
      <c r="C10">
        <v>965</v>
      </c>
      <c r="D10" s="1">
        <f t="shared" si="0"/>
        <v>780.417</v>
      </c>
      <c r="E10">
        <f t="shared" si="1"/>
        <v>1.2365184254059047</v>
      </c>
      <c r="H10" t="s">
        <v>33</v>
      </c>
      <c r="I10">
        <v>52.321</v>
      </c>
      <c r="M10" t="s">
        <v>19</v>
      </c>
      <c r="N10">
        <f>AVERAGE(N3:N6)</f>
        <v>224.4990428675803</v>
      </c>
    </row>
    <row r="11" spans="8:9" ht="12.75">
      <c r="H11" t="s">
        <v>34</v>
      </c>
      <c r="I11">
        <v>91.012</v>
      </c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J10" sqref="J10"/>
    </sheetView>
  </sheetViews>
  <sheetFormatPr defaultColWidth="9.140625" defaultRowHeight="12.75"/>
  <sheetData>
    <row r="1" spans="1:13" ht="12.75">
      <c r="A1" t="s">
        <v>20</v>
      </c>
      <c r="H1" t="s">
        <v>10</v>
      </c>
      <c r="M1" t="s">
        <v>12</v>
      </c>
    </row>
    <row r="2" spans="2:16" ht="12.75">
      <c r="B2" t="s">
        <v>1</v>
      </c>
      <c r="C2" t="s">
        <v>2</v>
      </c>
      <c r="D2" t="s">
        <v>7</v>
      </c>
      <c r="E2" t="s">
        <v>8</v>
      </c>
      <c r="F2" t="s">
        <v>9</v>
      </c>
      <c r="H2" t="s">
        <v>1</v>
      </c>
      <c r="I2" t="s">
        <v>7</v>
      </c>
      <c r="J2" t="s">
        <v>9</v>
      </c>
      <c r="K2" t="s">
        <v>11</v>
      </c>
      <c r="M2" t="s">
        <v>13</v>
      </c>
      <c r="N2" t="s">
        <v>14</v>
      </c>
      <c r="O2" t="s">
        <v>15</v>
      </c>
      <c r="P2" t="s">
        <v>16</v>
      </c>
    </row>
    <row r="3" spans="1:16" ht="12.75">
      <c r="A3" t="s">
        <v>3</v>
      </c>
      <c r="B3">
        <v>1</v>
      </c>
      <c r="C3">
        <v>18</v>
      </c>
      <c r="D3" s="1">
        <f>$H$11+$H$12*B3</f>
        <v>17.0773</v>
      </c>
      <c r="E3">
        <f>C3/D3</f>
        <v>1.0540307894105039</v>
      </c>
      <c r="F3">
        <f>AVERAGE(E3,E7,E11)</f>
        <v>0.9538565820679411</v>
      </c>
      <c r="H3">
        <v>13</v>
      </c>
      <c r="I3" s="1">
        <f>$H$11+$H$12*H3</f>
        <v>49.6369</v>
      </c>
      <c r="J3">
        <f>F3</f>
        <v>0.9538565820679411</v>
      </c>
      <c r="K3" s="1">
        <f>I3*J3</f>
        <v>47.34648377844818</v>
      </c>
      <c r="M3">
        <v>520</v>
      </c>
      <c r="N3">
        <f>+K3-M3</f>
        <v>-472.6535162215518</v>
      </c>
      <c r="O3">
        <f>ABS(N3)</f>
        <v>472.6535162215518</v>
      </c>
      <c r="P3">
        <f>N3^2</f>
        <v>223401.34639659672</v>
      </c>
    </row>
    <row r="4" spans="1:16" ht="12.75">
      <c r="A4" t="s">
        <v>4</v>
      </c>
      <c r="B4">
        <v>2</v>
      </c>
      <c r="C4">
        <v>10</v>
      </c>
      <c r="D4" s="1">
        <f aca="true" t="shared" si="0" ref="D4:D14">$H$11+$H$12*B4</f>
        <v>19.7906</v>
      </c>
      <c r="E4">
        <f aca="true" t="shared" si="1" ref="E4:E14">C4/D4</f>
        <v>0.5052903903873556</v>
      </c>
      <c r="F4">
        <f>AVERAGE(E4,E8,E12)</f>
        <v>0.5730787403617564</v>
      </c>
      <c r="H4">
        <v>14</v>
      </c>
      <c r="I4" s="1">
        <f>$H$11+$H$12*H4</f>
        <v>52.3502</v>
      </c>
      <c r="J4">
        <f>F4</f>
        <v>0.5730787403617564</v>
      </c>
      <c r="K4" s="1">
        <f>I4*J4</f>
        <v>30.000786673686022</v>
      </c>
      <c r="M4">
        <v>350</v>
      </c>
      <c r="N4">
        <f>+K4-M4</f>
        <v>-319.99921332631396</v>
      </c>
      <c r="O4">
        <f>ABS(N4)</f>
        <v>319.99921332631396</v>
      </c>
      <c r="P4">
        <f>N4^2</f>
        <v>102399.4965294598</v>
      </c>
    </row>
    <row r="5" spans="1:16" ht="12.75">
      <c r="A5" t="s">
        <v>6</v>
      </c>
      <c r="B5">
        <v>3</v>
      </c>
      <c r="C5">
        <v>26</v>
      </c>
      <c r="D5" s="1">
        <f t="shared" si="0"/>
        <v>22.5039</v>
      </c>
      <c r="E5">
        <f t="shared" si="1"/>
        <v>1.155355293971267</v>
      </c>
      <c r="F5">
        <f>AVERAGE(E5,E9,E13)</f>
        <v>1.0415444717527755</v>
      </c>
      <c r="H5">
        <v>15</v>
      </c>
      <c r="I5" s="1">
        <f>$H$11+$H$12*H5</f>
        <v>55.063500000000005</v>
      </c>
      <c r="J5">
        <f>F5</f>
        <v>1.0415444717527755</v>
      </c>
      <c r="K5" s="1">
        <f>I5*J5</f>
        <v>57.35108402035896</v>
      </c>
      <c r="M5">
        <v>930</v>
      </c>
      <c r="N5">
        <f>+K5-M5</f>
        <v>-872.6489159796411</v>
      </c>
      <c r="O5">
        <f>ABS(N5)</f>
        <v>872.6489159796411</v>
      </c>
      <c r="P5">
        <f>N5^2</f>
        <v>761516.1305604427</v>
      </c>
    </row>
    <row r="6" spans="1:16" ht="12.75">
      <c r="A6" t="s">
        <v>5</v>
      </c>
      <c r="B6">
        <v>4</v>
      </c>
      <c r="C6">
        <v>42</v>
      </c>
      <c r="D6" s="1">
        <f t="shared" si="0"/>
        <v>25.2172</v>
      </c>
      <c r="E6">
        <f t="shared" si="1"/>
        <v>1.6655298764335456</v>
      </c>
      <c r="F6">
        <f>AVERAGE(E6,E10,E14)</f>
        <v>1.429253270597064</v>
      </c>
      <c r="H6">
        <v>16</v>
      </c>
      <c r="I6" s="1">
        <f>$H$11+$H$12*H6</f>
        <v>57.776799999999994</v>
      </c>
      <c r="J6">
        <f>F6</f>
        <v>1.429253270597064</v>
      </c>
      <c r="K6" s="1">
        <f>I6*J6</f>
        <v>82.57768036463244</v>
      </c>
      <c r="M6">
        <v>1470</v>
      </c>
      <c r="N6">
        <f>+K6-M6</f>
        <v>-1387.4223196353676</v>
      </c>
      <c r="O6">
        <f>ABS(N6)</f>
        <v>1387.4223196353676</v>
      </c>
      <c r="P6">
        <f>N6^2</f>
        <v>1924940.693022384</v>
      </c>
    </row>
    <row r="7" spans="1:5" ht="12.75">
      <c r="A7" t="s">
        <v>3</v>
      </c>
      <c r="B7">
        <v>5</v>
      </c>
      <c r="C7">
        <v>26</v>
      </c>
      <c r="D7" s="1">
        <f t="shared" si="0"/>
        <v>27.930500000000002</v>
      </c>
      <c r="E7">
        <f t="shared" si="1"/>
        <v>0.9308820107051431</v>
      </c>
    </row>
    <row r="8" spans="1:14" ht="12.75">
      <c r="A8" t="s">
        <v>4</v>
      </c>
      <c r="B8">
        <v>6</v>
      </c>
      <c r="C8">
        <v>18</v>
      </c>
      <c r="D8" s="1">
        <f t="shared" si="0"/>
        <v>30.6438</v>
      </c>
      <c r="E8">
        <f t="shared" si="1"/>
        <v>0.5873945137352418</v>
      </c>
      <c r="M8" t="s">
        <v>17</v>
      </c>
      <c r="N8">
        <f>AVERAGE(O3:O6)</f>
        <v>763.1809912907186</v>
      </c>
    </row>
    <row r="9" spans="1:14" ht="12.75">
      <c r="A9" t="s">
        <v>6</v>
      </c>
      <c r="B9">
        <v>7</v>
      </c>
      <c r="C9">
        <v>34</v>
      </c>
      <c r="D9" s="1">
        <f t="shared" si="0"/>
        <v>33.3571</v>
      </c>
      <c r="E9">
        <f t="shared" si="1"/>
        <v>1.0192732581669268</v>
      </c>
      <c r="M9" t="s">
        <v>18</v>
      </c>
      <c r="N9">
        <f>AVERAGE(P3:P6)</f>
        <v>753064.4166272208</v>
      </c>
    </row>
    <row r="10" spans="1:14" ht="12.75">
      <c r="A10" t="s">
        <v>5</v>
      </c>
      <c r="B10">
        <v>8</v>
      </c>
      <c r="C10">
        <v>50</v>
      </c>
      <c r="D10" s="1">
        <f t="shared" si="0"/>
        <v>36.0704</v>
      </c>
      <c r="E10">
        <f t="shared" si="1"/>
        <v>1.3861781405251952</v>
      </c>
      <c r="M10" t="s">
        <v>19</v>
      </c>
      <c r="N10">
        <f>AVERAGE(N3:N6)</f>
        <v>-763.1809912907186</v>
      </c>
    </row>
    <row r="11" spans="1:8" ht="12.75">
      <c r="A11" t="s">
        <v>3</v>
      </c>
      <c r="B11">
        <v>9</v>
      </c>
      <c r="C11">
        <v>34</v>
      </c>
      <c r="D11" s="1">
        <f t="shared" si="0"/>
        <v>38.783699999999996</v>
      </c>
      <c r="E11">
        <f t="shared" si="1"/>
        <v>0.8766569460881763</v>
      </c>
      <c r="G11" t="s">
        <v>33</v>
      </c>
      <c r="H11">
        <v>14.364</v>
      </c>
    </row>
    <row r="12" spans="1:8" ht="12.75">
      <c r="A12" t="s">
        <v>4</v>
      </c>
      <c r="B12">
        <v>10</v>
      </c>
      <c r="C12">
        <v>26</v>
      </c>
      <c r="D12" s="1">
        <f t="shared" si="0"/>
        <v>41.497</v>
      </c>
      <c r="E12">
        <f t="shared" si="1"/>
        <v>0.626551316962672</v>
      </c>
      <c r="G12" t="s">
        <v>34</v>
      </c>
      <c r="H12">
        <v>2.7133</v>
      </c>
    </row>
    <row r="13" spans="1:5" ht="12.75">
      <c r="A13" t="s">
        <v>6</v>
      </c>
      <c r="B13">
        <v>11</v>
      </c>
      <c r="C13">
        <v>42</v>
      </c>
      <c r="D13" s="1">
        <f t="shared" si="0"/>
        <v>44.210300000000004</v>
      </c>
      <c r="E13">
        <f t="shared" si="1"/>
        <v>0.9500048631201325</v>
      </c>
    </row>
    <row r="14" spans="1:5" ht="12.75">
      <c r="A14" t="s">
        <v>5</v>
      </c>
      <c r="B14">
        <v>12</v>
      </c>
      <c r="C14">
        <v>58</v>
      </c>
      <c r="D14" s="1">
        <f t="shared" si="0"/>
        <v>46.92359999999999</v>
      </c>
      <c r="E14">
        <f t="shared" si="1"/>
        <v>1.2360517948324512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5" sqref="I15"/>
    </sheetView>
  </sheetViews>
  <sheetFormatPr defaultColWidth="9.140625" defaultRowHeight="12.75"/>
  <cols>
    <col min="3" max="3" width="12.00390625" style="0" customWidth="1"/>
    <col min="4" max="4" width="12.7109375" style="0" customWidth="1"/>
    <col min="9" max="9" width="11.421875" style="0" customWidth="1"/>
  </cols>
  <sheetData>
    <row r="1" spans="3:9" ht="12.75">
      <c r="C1" s="2" t="s">
        <v>10</v>
      </c>
      <c r="D1" s="3"/>
      <c r="E1" t="s">
        <v>28</v>
      </c>
      <c r="F1" s="6"/>
      <c r="G1" s="9"/>
      <c r="H1" t="s">
        <v>29</v>
      </c>
      <c r="I1" s="3"/>
    </row>
    <row r="2" spans="1:9" ht="12.75">
      <c r="A2" s="4" t="s">
        <v>21</v>
      </c>
      <c r="B2" s="4" t="s">
        <v>25</v>
      </c>
      <c r="C2" s="4" t="s">
        <v>26</v>
      </c>
      <c r="D2" s="4" t="s">
        <v>27</v>
      </c>
      <c r="E2" s="4" t="s">
        <v>26</v>
      </c>
      <c r="F2" s="10" t="s">
        <v>27</v>
      </c>
      <c r="G2" s="12"/>
      <c r="H2" s="7" t="s">
        <v>26</v>
      </c>
      <c r="I2" s="4" t="s">
        <v>27</v>
      </c>
    </row>
    <row r="3" spans="1:9" ht="12.75">
      <c r="A3" s="5">
        <v>1</v>
      </c>
      <c r="B3" s="5">
        <v>90</v>
      </c>
      <c r="C3" s="5">
        <v>87</v>
      </c>
      <c r="D3" s="5">
        <v>85</v>
      </c>
      <c r="E3" s="5">
        <f aca="true" t="shared" si="0" ref="E3:E8">C3-B3</f>
        <v>-3</v>
      </c>
      <c r="F3" s="11">
        <f aca="true" t="shared" si="1" ref="F3:F8">D3-B3</f>
        <v>-5</v>
      </c>
      <c r="G3" s="13"/>
      <c r="H3" s="8">
        <f aca="true" t="shared" si="2" ref="H3:I8">ABS(E3)</f>
        <v>3</v>
      </c>
      <c r="I3" s="5">
        <f t="shared" si="2"/>
        <v>5</v>
      </c>
    </row>
    <row r="4" spans="1:9" ht="12.75">
      <c r="A4" s="5">
        <v>2</v>
      </c>
      <c r="B4" s="5">
        <v>85</v>
      </c>
      <c r="C4" s="5">
        <v>88</v>
      </c>
      <c r="D4" s="5">
        <v>90</v>
      </c>
      <c r="E4" s="5">
        <f t="shared" si="0"/>
        <v>3</v>
      </c>
      <c r="F4" s="11">
        <f t="shared" si="1"/>
        <v>5</v>
      </c>
      <c r="G4" s="13"/>
      <c r="H4" s="8">
        <f t="shared" si="2"/>
        <v>3</v>
      </c>
      <c r="I4" s="5">
        <f t="shared" si="2"/>
        <v>5</v>
      </c>
    </row>
    <row r="5" spans="1:9" ht="12.75">
      <c r="A5" s="5">
        <v>3</v>
      </c>
      <c r="B5" s="5">
        <v>91</v>
      </c>
      <c r="C5" s="5">
        <v>87</v>
      </c>
      <c r="D5" s="5">
        <v>85</v>
      </c>
      <c r="E5" s="5">
        <f t="shared" si="0"/>
        <v>-4</v>
      </c>
      <c r="F5" s="11">
        <f t="shared" si="1"/>
        <v>-6</v>
      </c>
      <c r="G5" s="13"/>
      <c r="H5" s="8">
        <f t="shared" si="2"/>
        <v>4</v>
      </c>
      <c r="I5" s="5">
        <f t="shared" si="2"/>
        <v>6</v>
      </c>
    </row>
    <row r="6" spans="1:9" ht="12.75">
      <c r="A6" s="5">
        <v>4</v>
      </c>
      <c r="B6" s="5">
        <v>92</v>
      </c>
      <c r="C6" s="5">
        <v>89</v>
      </c>
      <c r="D6" s="5">
        <v>91</v>
      </c>
      <c r="E6" s="5">
        <f t="shared" si="0"/>
        <v>-3</v>
      </c>
      <c r="F6" s="11">
        <f t="shared" si="1"/>
        <v>-1</v>
      </c>
      <c r="G6" s="13"/>
      <c r="H6" s="8">
        <f t="shared" si="2"/>
        <v>3</v>
      </c>
      <c r="I6" s="5">
        <f t="shared" si="2"/>
        <v>1</v>
      </c>
    </row>
    <row r="7" spans="1:9" ht="12.75">
      <c r="A7" s="5">
        <v>5</v>
      </c>
      <c r="B7" s="5">
        <v>95</v>
      </c>
      <c r="C7" s="5">
        <v>90</v>
      </c>
      <c r="D7" s="5">
        <v>92</v>
      </c>
      <c r="E7" s="5">
        <f t="shared" si="0"/>
        <v>-5</v>
      </c>
      <c r="F7" s="11">
        <f t="shared" si="1"/>
        <v>-3</v>
      </c>
      <c r="G7" s="13"/>
      <c r="H7" s="8">
        <f t="shared" si="2"/>
        <v>5</v>
      </c>
      <c r="I7" s="5">
        <f t="shared" si="2"/>
        <v>3</v>
      </c>
    </row>
    <row r="8" spans="1:9" ht="12.75">
      <c r="A8" s="5">
        <v>6</v>
      </c>
      <c r="B8" s="5">
        <v>88</v>
      </c>
      <c r="C8" s="5">
        <v>92</v>
      </c>
      <c r="D8" s="5">
        <v>95</v>
      </c>
      <c r="E8" s="5">
        <f t="shared" si="0"/>
        <v>4</v>
      </c>
      <c r="F8" s="11">
        <f t="shared" si="1"/>
        <v>7</v>
      </c>
      <c r="G8" s="14"/>
      <c r="H8" s="8">
        <f t="shared" si="2"/>
        <v>4</v>
      </c>
      <c r="I8" s="5">
        <f t="shared" si="2"/>
        <v>7</v>
      </c>
    </row>
    <row r="10" spans="4:9" ht="12.75">
      <c r="D10" s="15" t="s">
        <v>30</v>
      </c>
      <c r="E10" s="16">
        <f>AVERAGE(E3:E8)</f>
        <v>-1.3333333333333333</v>
      </c>
      <c r="F10" s="16">
        <f>AVERAGE(F3:F8)</f>
        <v>-0.5</v>
      </c>
      <c r="G10" s="15" t="s">
        <v>17</v>
      </c>
      <c r="H10" s="16">
        <f>AVERAGE(H3:H8)</f>
        <v>3.6666666666666665</v>
      </c>
      <c r="I10" s="16">
        <f>AVERAGE(I3:I8)</f>
        <v>4.5</v>
      </c>
    </row>
    <row r="15" ht="12.75">
      <c r="B15" t="s">
        <v>31</v>
      </c>
    </row>
    <row r="17" ht="12.75">
      <c r="B17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ammar</cp:lastModifiedBy>
  <dcterms:created xsi:type="dcterms:W3CDTF">1998-09-23T16:26:07Z</dcterms:created>
  <dcterms:modified xsi:type="dcterms:W3CDTF">2004-01-27T16:02:36Z</dcterms:modified>
  <cp:category/>
  <cp:version/>
  <cp:contentType/>
  <cp:contentStatus/>
</cp:coreProperties>
</file>