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<sst xmlns="http://schemas.openxmlformats.org/spreadsheetml/2006/main" count="29" uniqueCount="15">
  <si>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Ordering cost</t>
  </si>
  <si>
    <t>holding cost</t>
  </si>
  <si>
    <t>Lotsizing LFL</t>
  </si>
  <si>
    <t>Period</t>
  </si>
  <si>
    <t>Net Req</t>
  </si>
  <si>
    <t>Pld Ord Rec.</t>
  </si>
  <si>
    <t>Avail Bal</t>
  </si>
  <si>
    <t>Order?  (1 or 0)</t>
  </si>
  <si>
    <t>Total</t>
  </si>
  <si>
    <t>Cost</t>
  </si>
  <si>
    <t>Lotsizing FQ</t>
  </si>
  <si>
    <t>Lotsizing FP</t>
  </si>
  <si>
    <t>allow period = 2 or 3</t>
  </si>
  <si>
    <t>FP = 2</t>
  </si>
  <si>
    <t>FP=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</si>
</sst>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16.140625" style="0" customWidth="1"/>
    <col min="2" max="2" width="10.57421875" style="0" customWidth="1"/>
    <col min="3" max="3" width="9.00390625" style="0" customWidth="1"/>
    <col min="4" max="4" width="8.7109375" style="0" customWidth="1"/>
    <col min="5" max="5" width="11.140625" style="0" customWidth="1"/>
    <col min="6" max="7" width="8.7109375" style="0" customWidth="1"/>
    <col min="8" max="8" width="11.28125" style="0" customWidth="1"/>
    <col min="9" max="9" width="8.7109375" style="0" customWidth="1"/>
    <col min="10" max="10" width="5.140625" style="0" customWidth="1"/>
  </cols>
  <sheetData>
    <row r="1" spans="1:2" ht="12.75">
      <c r="A1" t="s">
        <v>0</v>
      </c>
      <c r="B1">
        <v>10</v>
      </c>
    </row>
    <row r="2" spans="1:2" ht="12.75">
      <c r="A2" t="s">
        <v>1</v>
      </c>
      <c r="B2">
        <v>0.5</v>
      </c>
    </row>
    <row r="5" ht="12.75">
      <c r="A5" t="s">
        <v>2</v>
      </c>
    </row>
    <row r="6" spans="1:10" ht="12.75">
      <c r="A6" s="2" t="s">
        <v>3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 t="s">
        <v>8</v>
      </c>
    </row>
    <row r="7" spans="1:10" ht="12.75">
      <c r="A7" s="2" t="s">
        <v>4</v>
      </c>
      <c r="B7" s="3"/>
      <c r="C7" s="3">
        <v>20</v>
      </c>
      <c r="D7" s="3">
        <v>30</v>
      </c>
      <c r="E7" s="3">
        <v>40</v>
      </c>
      <c r="F7" s="3">
        <v>0</v>
      </c>
      <c r="G7" s="3">
        <v>50</v>
      </c>
      <c r="H7" s="3">
        <v>30</v>
      </c>
      <c r="I7" s="3">
        <v>20</v>
      </c>
      <c r="J7" s="2"/>
    </row>
    <row r="8" spans="1:10" ht="12.75">
      <c r="A8" s="2" t="s">
        <v>5</v>
      </c>
      <c r="B8" s="2">
        <f>B7</f>
        <v>0</v>
      </c>
      <c r="C8" s="2">
        <f aca="true" t="shared" si="0" ref="C8:I8">C7</f>
        <v>20</v>
      </c>
      <c r="D8" s="2">
        <f t="shared" si="0"/>
        <v>30</v>
      </c>
      <c r="E8" s="2">
        <f t="shared" si="0"/>
        <v>40</v>
      </c>
      <c r="F8" s="2">
        <f t="shared" si="0"/>
        <v>0</v>
      </c>
      <c r="G8" s="2">
        <f t="shared" si="0"/>
        <v>50</v>
      </c>
      <c r="H8" s="2">
        <f t="shared" si="0"/>
        <v>30</v>
      </c>
      <c r="I8" s="2">
        <f t="shared" si="0"/>
        <v>20</v>
      </c>
      <c r="J8" s="2"/>
    </row>
    <row r="9" spans="1:10" ht="12.75">
      <c r="A9" s="2" t="s">
        <v>6</v>
      </c>
      <c r="B9" s="2">
        <f>B8-B7</f>
        <v>0</v>
      </c>
      <c r="C9" s="2">
        <f>B9+C8-C7</f>
        <v>0</v>
      </c>
      <c r="D9" s="2">
        <f aca="true" t="shared" si="1" ref="D9:I9">C9+D8-D7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>SUM(B9:I9)</f>
        <v>0</v>
      </c>
    </row>
    <row r="10" spans="1:10" ht="12.75">
      <c r="A10" s="2" t="s">
        <v>7</v>
      </c>
      <c r="B10" s="2">
        <f>IF(B8&gt;0,1,0)</f>
        <v>0</v>
      </c>
      <c r="C10" s="2">
        <f aca="true" t="shared" si="2" ref="C10:I10">IF(C8&gt;0,1,0)</f>
        <v>1</v>
      </c>
      <c r="D10" s="2">
        <f t="shared" si="2"/>
        <v>1</v>
      </c>
      <c r="E10" s="2">
        <f t="shared" si="2"/>
        <v>1</v>
      </c>
      <c r="F10" s="2">
        <f t="shared" si="2"/>
        <v>0</v>
      </c>
      <c r="G10" s="2">
        <f t="shared" si="2"/>
        <v>1</v>
      </c>
      <c r="H10" s="2">
        <f t="shared" si="2"/>
        <v>1</v>
      </c>
      <c r="I10" s="2">
        <f t="shared" si="2"/>
        <v>1</v>
      </c>
      <c r="J10" s="2">
        <f>SUM(B10:I10)</f>
        <v>6</v>
      </c>
    </row>
    <row r="12" spans="1:2" ht="12.75">
      <c r="A12" t="s">
        <v>9</v>
      </c>
      <c r="B12" s="1">
        <f>J10*$B$1+J9*$B$2</f>
        <v>60</v>
      </c>
    </row>
    <row r="16" spans="1:2" ht="12.75">
      <c r="A16" t="s">
        <v>10</v>
      </c>
      <c r="B16" s="2">
        <v>40</v>
      </c>
    </row>
    <row r="17" spans="1:10" ht="12.75">
      <c r="A17" s="2" t="s">
        <v>3</v>
      </c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 t="s">
        <v>8</v>
      </c>
    </row>
    <row r="18" spans="1:10" ht="12.75">
      <c r="A18" s="2" t="s">
        <v>4</v>
      </c>
      <c r="B18" s="3"/>
      <c r="C18" s="3">
        <v>20</v>
      </c>
      <c r="D18" s="3">
        <v>30</v>
      </c>
      <c r="E18" s="3">
        <v>40</v>
      </c>
      <c r="F18" s="3">
        <v>0</v>
      </c>
      <c r="G18" s="3">
        <v>50</v>
      </c>
      <c r="H18" s="3">
        <v>30</v>
      </c>
      <c r="I18" s="3">
        <v>20</v>
      </c>
      <c r="J18" s="2"/>
    </row>
    <row r="19" spans="1:10" ht="12.75">
      <c r="A19" s="2" t="s">
        <v>5</v>
      </c>
      <c r="B19" s="2">
        <f>IF(B18&gt;0,B16,0)</f>
        <v>0</v>
      </c>
      <c r="C19" s="2">
        <f>IF(B20&lt;C18,$B$16,0)</f>
        <v>40</v>
      </c>
      <c r="D19" s="2">
        <f aca="true" t="shared" si="3" ref="D19:I19">IF(C20&lt;D18,$B$16,0)</f>
        <v>40</v>
      </c>
      <c r="E19" s="2">
        <f t="shared" si="3"/>
        <v>40</v>
      </c>
      <c r="F19" s="2">
        <f t="shared" si="3"/>
        <v>0</v>
      </c>
      <c r="G19" s="2">
        <f t="shared" si="3"/>
        <v>40</v>
      </c>
      <c r="H19" s="2">
        <f t="shared" si="3"/>
        <v>40</v>
      </c>
      <c r="I19" s="2">
        <f t="shared" si="3"/>
        <v>0</v>
      </c>
      <c r="J19" s="2"/>
    </row>
    <row r="20" spans="1:10" ht="12.75">
      <c r="A20" s="2" t="s">
        <v>6</v>
      </c>
      <c r="B20" s="2">
        <f>B19-B18</f>
        <v>0</v>
      </c>
      <c r="C20" s="2">
        <f>B20+C19-C18</f>
        <v>20</v>
      </c>
      <c r="D20" s="2">
        <f aca="true" t="shared" si="4" ref="D20:I20">C20+D19-D18</f>
        <v>30</v>
      </c>
      <c r="E20" s="2">
        <f t="shared" si="4"/>
        <v>30</v>
      </c>
      <c r="F20" s="2">
        <f t="shared" si="4"/>
        <v>30</v>
      </c>
      <c r="G20" s="2">
        <f t="shared" si="4"/>
        <v>20</v>
      </c>
      <c r="H20" s="2">
        <f t="shared" si="4"/>
        <v>30</v>
      </c>
      <c r="I20" s="2">
        <f t="shared" si="4"/>
        <v>10</v>
      </c>
      <c r="J20" s="2">
        <f>SUM(B20:I20)</f>
        <v>170</v>
      </c>
    </row>
    <row r="21" spans="1:10" ht="12.75">
      <c r="A21" s="2" t="s">
        <v>7</v>
      </c>
      <c r="B21" s="2">
        <f>IF(B19&gt;0,1,0)</f>
        <v>0</v>
      </c>
      <c r="C21" s="2">
        <f aca="true" t="shared" si="5" ref="C21:I21">IF(C19&gt;0,1,0)</f>
        <v>1</v>
      </c>
      <c r="D21" s="2">
        <f t="shared" si="5"/>
        <v>1</v>
      </c>
      <c r="E21" s="2">
        <f t="shared" si="5"/>
        <v>1</v>
      </c>
      <c r="F21" s="2">
        <f t="shared" si="5"/>
        <v>0</v>
      </c>
      <c r="G21" s="2">
        <f t="shared" si="5"/>
        <v>1</v>
      </c>
      <c r="H21" s="2">
        <f t="shared" si="5"/>
        <v>1</v>
      </c>
      <c r="I21" s="2">
        <f t="shared" si="5"/>
        <v>0</v>
      </c>
      <c r="J21" s="2">
        <f>SUM(B21:I21)</f>
        <v>5</v>
      </c>
    </row>
    <row r="23" spans="1:2" ht="12.75">
      <c r="A23" t="s">
        <v>9</v>
      </c>
      <c r="B23" s="1">
        <f>J21*$B$1+J20*$B$2</f>
        <v>135</v>
      </c>
    </row>
    <row r="26" ht="12.75">
      <c r="D26" t="s">
        <v>12</v>
      </c>
    </row>
    <row r="27" spans="1:2" ht="12.75">
      <c r="A27" t="s">
        <v>11</v>
      </c>
      <c r="B27" s="1">
        <v>2</v>
      </c>
    </row>
    <row r="28" spans="1:10" ht="12.75">
      <c r="A28" s="2" t="s">
        <v>3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 t="s">
        <v>8</v>
      </c>
    </row>
    <row r="29" spans="1:10" ht="12.75">
      <c r="A29" s="2" t="s">
        <v>4</v>
      </c>
      <c r="B29" s="3"/>
      <c r="C29" s="3">
        <v>20</v>
      </c>
      <c r="D29" s="3">
        <v>30</v>
      </c>
      <c r="E29" s="3">
        <v>40</v>
      </c>
      <c r="F29" s="3">
        <v>0</v>
      </c>
      <c r="G29" s="3">
        <v>50</v>
      </c>
      <c r="H29" s="3">
        <v>30</v>
      </c>
      <c r="I29" s="3">
        <v>20</v>
      </c>
      <c r="J29" s="2"/>
    </row>
    <row r="30" spans="1:10" ht="12.75">
      <c r="A30" s="2" t="s">
        <v>5</v>
      </c>
      <c r="B30" s="2">
        <f>IF($B$27=2,B37,B38)</f>
        <v>20</v>
      </c>
      <c r="C30" s="2">
        <f aca="true" t="shared" si="6" ref="C30:I30">IF($B$27=2,C37,C38)</f>
        <v>0</v>
      </c>
      <c r="D30" s="2">
        <f t="shared" si="6"/>
        <v>70</v>
      </c>
      <c r="E30" s="2">
        <f t="shared" si="6"/>
        <v>0</v>
      </c>
      <c r="F30" s="2">
        <f t="shared" si="6"/>
        <v>50</v>
      </c>
      <c r="G30" s="2">
        <f t="shared" si="6"/>
        <v>0</v>
      </c>
      <c r="H30" s="2">
        <f t="shared" si="6"/>
        <v>50</v>
      </c>
      <c r="I30" s="2">
        <f t="shared" si="6"/>
        <v>0</v>
      </c>
      <c r="J30" s="2"/>
    </row>
    <row r="31" spans="1:10" ht="12.75">
      <c r="A31" s="2" t="s">
        <v>6</v>
      </c>
      <c r="B31" s="2">
        <f>B30-B29</f>
        <v>20</v>
      </c>
      <c r="C31" s="2">
        <f>B31+C30-C29</f>
        <v>0</v>
      </c>
      <c r="D31" s="2">
        <f aca="true" t="shared" si="7" ref="D31:I31">C31+D30-D29</f>
        <v>40</v>
      </c>
      <c r="E31" s="2">
        <f t="shared" si="7"/>
        <v>0</v>
      </c>
      <c r="F31" s="2">
        <f t="shared" si="7"/>
        <v>50</v>
      </c>
      <c r="G31" s="2">
        <f t="shared" si="7"/>
        <v>0</v>
      </c>
      <c r="H31" s="2">
        <f t="shared" si="7"/>
        <v>20</v>
      </c>
      <c r="I31" s="2">
        <f t="shared" si="7"/>
        <v>0</v>
      </c>
      <c r="J31" s="2">
        <f>SUM(B31:I31)</f>
        <v>130</v>
      </c>
    </row>
    <row r="32" spans="1:10" ht="12.75">
      <c r="A32" s="2" t="s">
        <v>7</v>
      </c>
      <c r="B32" s="2">
        <f>IF(B30&gt;0,1,0)</f>
        <v>1</v>
      </c>
      <c r="C32" s="2">
        <f aca="true" t="shared" si="8" ref="C32:I32">IF(C30&gt;0,1,0)</f>
        <v>0</v>
      </c>
      <c r="D32" s="2">
        <f t="shared" si="8"/>
        <v>1</v>
      </c>
      <c r="E32" s="2">
        <f t="shared" si="8"/>
        <v>0</v>
      </c>
      <c r="F32" s="2">
        <f t="shared" si="8"/>
        <v>1</v>
      </c>
      <c r="G32" s="2">
        <f t="shared" si="8"/>
        <v>0</v>
      </c>
      <c r="H32" s="2">
        <f t="shared" si="8"/>
        <v>1</v>
      </c>
      <c r="I32" s="2">
        <f t="shared" si="8"/>
        <v>0</v>
      </c>
      <c r="J32" s="2">
        <f>SUM(B32:I32)</f>
        <v>4</v>
      </c>
    </row>
    <row r="34" spans="1:2" ht="12.75">
      <c r="A34" t="s">
        <v>9</v>
      </c>
      <c r="B34" s="1">
        <f>J32*$B$1+J31*$B$2</f>
        <v>105</v>
      </c>
    </row>
    <row r="36" spans="2:9" ht="12.75">
      <c r="B36" s="4"/>
      <c r="C36" s="5"/>
      <c r="D36" s="5"/>
      <c r="E36" s="5"/>
      <c r="F36" s="5"/>
      <c r="G36" s="5"/>
      <c r="H36" s="5"/>
      <c r="I36" s="5"/>
    </row>
    <row r="37" spans="1:10" ht="12.75">
      <c r="A37" t="s">
        <v>13</v>
      </c>
      <c r="B37" s="2">
        <f>B29+C29</f>
        <v>20</v>
      </c>
      <c r="C37" s="2">
        <f>0</f>
        <v>0</v>
      </c>
      <c r="D37" s="2">
        <f>D29+E29</f>
        <v>70</v>
      </c>
      <c r="E37" s="2">
        <f>0</f>
        <v>0</v>
      </c>
      <c r="F37" s="2">
        <f>F29+G29</f>
        <v>50</v>
      </c>
      <c r="G37" s="2">
        <f>0</f>
        <v>0</v>
      </c>
      <c r="H37" s="2">
        <f>H29+I29</f>
        <v>50</v>
      </c>
      <c r="I37" s="2">
        <f>0</f>
        <v>0</v>
      </c>
      <c r="J37" s="6"/>
    </row>
    <row r="38" spans="1:10" ht="12.75">
      <c r="A38" t="s">
        <v>14</v>
      </c>
      <c r="B38" s="2">
        <f>B29+C29+D29</f>
        <v>50</v>
      </c>
      <c r="C38" s="2">
        <f>0</f>
        <v>0</v>
      </c>
      <c r="D38" s="2">
        <f>0</f>
        <v>0</v>
      </c>
      <c r="E38" s="2">
        <f>E29+F29+G29</f>
        <v>90</v>
      </c>
      <c r="F38" s="2">
        <f>0</f>
        <v>0</v>
      </c>
      <c r="G38" s="2">
        <f>0</f>
        <v>0</v>
      </c>
      <c r="H38" s="2">
        <f>H29+I29</f>
        <v>50</v>
      </c>
      <c r="I38" s="2">
        <f>0</f>
        <v>0</v>
      </c>
      <c r="J38" s="6"/>
    </row>
    <row r="39" ht="12.75">
      <c r="J39" s="6"/>
    </row>
    <row r="40" ht="12.75">
      <c r="J40" s="6"/>
    </row>
  </sheetData>
  <dataValidations count="1">
    <dataValidation type="whole" operator="greaterThanOrEqual" allowBlank="1" showInputMessage="1" showErrorMessage="1" errorTitle="Not Valid Quantity" error="Please input a whole number greater than the maximum net requirement." sqref="B16">
      <formula1>MAX(B18:I18)</formula1>
    </dataValidation>
  </dataValidations>
  <printOptions/>
  <pageMargins left="0.2" right="0.2" top="1" bottom="0.39" header="0.5" footer="0.5"/>
  <pageSetup horizontalDpi="300" verticalDpi="3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Moyne</dc:creator>
  <cp:keywords/>
  <dc:description/>
  <cp:lastModifiedBy>ammar</cp:lastModifiedBy>
  <cp:lastPrinted>2002-10-17T13:12:52Z</cp:lastPrinted>
  <dcterms:created xsi:type="dcterms:W3CDTF">2001-10-11T20:24:24Z</dcterms:created>
  <dcterms:modified xsi:type="dcterms:W3CDTF">2004-03-17T16:56:22Z</dcterms:modified>
  <cp:category/>
  <cp:version/>
  <cp:contentType/>
  <cp:contentStatus/>
</cp:coreProperties>
</file>